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Database" sheetId="1" state="visible" r:id="rId1"/>
    <sheet xmlns:r="http://schemas.openxmlformats.org/officeDocument/2006/relationships" name="Invoice (Backend)" sheetId="2" state="visible" r:id="rId2"/>
    <sheet xmlns:r="http://schemas.openxmlformats.org/officeDocument/2006/relationships" name="Invoice (No Backend)" sheetId="3" state="visible" r:id="rId3"/>
  </sheets>
  <definedNames/>
  <calcPr calcId="124519" fullCalcOnLoad="1"/>
</workbook>
</file>

<file path=xl/styles.xml><?xml version="1.0" encoding="utf-8"?>
<styleSheet xmlns="http://schemas.openxmlformats.org/spreadsheetml/2006/main">
  <numFmts count="1">
    <numFmt numFmtId="164" formatCode="&quot;Rs.&quot;#,##0"/>
  </numFmts>
  <fonts count="24">
    <font>
      <name val="Calibri"/>
      <family val="2"/>
      <color theme="1"/>
      <sz val="11"/>
      <scheme val="minor"/>
    </font>
    <font>
      <name val="Arial"/>
      <b val="1"/>
      <color rgb="001E293B"/>
      <sz val="10"/>
    </font>
    <font>
      <name val="Arial"/>
      <color rgb="001E293B"/>
      <sz val="10"/>
    </font>
    <font>
      <name val="Arial"/>
      <i val="1"/>
      <color rgb="0064748B"/>
      <sz val="10"/>
    </font>
    <font>
      <name val="Arial"/>
      <b val="1"/>
      <color rgb="00FFFFFF"/>
      <sz val="16"/>
    </font>
    <font>
      <name val="Arial"/>
      <i val="1"/>
      <color rgb="0094A3B8"/>
      <sz val="9"/>
    </font>
    <font>
      <name val="Arial"/>
      <color rgb="001E293B"/>
      <sz val="11"/>
    </font>
    <font>
      <name val="Arial"/>
      <color rgb="00475569"/>
      <sz val="10"/>
    </font>
    <font>
      <name val="Arial"/>
      <b val="1"/>
      <color rgb="001E40AF"/>
      <sz val="12"/>
    </font>
    <font>
      <name val="Arial"/>
      <i val="1"/>
      <color rgb="0064748B"/>
      <sz val="9"/>
    </font>
    <font>
      <name val="Arial"/>
      <b val="1"/>
      <color rgb="001E293B"/>
      <sz val="16"/>
    </font>
    <font>
      <name val="Arial"/>
      <b val="1"/>
      <color rgb="004F46E5"/>
      <sz val="15"/>
    </font>
    <font>
      <name val="Arial"/>
      <color rgb="0064748B"/>
      <sz val="9"/>
    </font>
    <font>
      <name val="Arial"/>
      <b val="1"/>
      <color rgb="0094A3B8"/>
      <sz val="8"/>
    </font>
    <font>
      <name val="Arial"/>
      <b val="1"/>
      <color rgb="001E293B"/>
      <sz val="12"/>
    </font>
    <font>
      <name val="Arial"/>
      <b val="1"/>
      <color rgb="004F46E5"/>
      <sz val="9"/>
    </font>
    <font>
      <name val="Arial"/>
      <color rgb="0064748B"/>
      <sz val="10"/>
    </font>
    <font>
      <name val="Arial"/>
      <b val="1"/>
      <color rgb="00FFFFFF"/>
      <sz val="10"/>
    </font>
    <font>
      <name val="Arial"/>
      <b val="1"/>
      <color rgb="003730A3"/>
      <sz val="12"/>
    </font>
    <font>
      <name val="Arial"/>
      <b val="1"/>
      <color rgb="003730A3"/>
      <sz val="13"/>
    </font>
    <font>
      <name val="Arial"/>
      <b val="1"/>
      <color rgb="001E293B"/>
      <sz val="11"/>
    </font>
    <font>
      <name val="Arial"/>
      <b val="1"/>
      <color rgb="00991B1B"/>
      <sz val="10"/>
    </font>
    <font>
      <name val="Arial"/>
      <i val="1"/>
      <color rgb="0078350F"/>
      <sz val="9"/>
    </font>
    <font>
      <name val="Arial"/>
      <b val="1"/>
      <color rgb="00854D0E"/>
      <sz val="11"/>
    </font>
  </fonts>
  <fills count="13">
    <fill>
      <patternFill/>
    </fill>
    <fill>
      <patternFill patternType="gray125"/>
    </fill>
    <fill>
      <patternFill patternType="solid">
        <fgColor rgb="00CBD5E1"/>
      </patternFill>
    </fill>
    <fill>
      <patternFill patternType="solid">
        <fgColor rgb="00FFFFFF"/>
      </patternFill>
    </fill>
    <fill>
      <patternFill patternType="solid">
        <fgColor rgb="00F8FAFC"/>
      </patternFill>
    </fill>
    <fill>
      <patternFill patternType="solid">
        <fgColor rgb="001E293B"/>
      </patternFill>
    </fill>
    <fill>
      <patternFill patternType="solid">
        <fgColor rgb="00334155"/>
      </patternFill>
    </fill>
    <fill>
      <patternFill patternType="solid">
        <fgColor rgb="00EFF6FF"/>
      </patternFill>
    </fill>
    <fill>
      <patternFill patternType="solid">
        <fgColor rgb="00EEF2FF"/>
      </patternFill>
    </fill>
    <fill>
      <patternFill patternType="solid">
        <fgColor rgb="00E2E8F0"/>
      </patternFill>
    </fill>
    <fill>
      <patternFill patternType="solid">
        <fgColor rgb="00FEE2E2"/>
      </patternFill>
    </fill>
    <fill>
      <patternFill patternType="solid">
        <fgColor rgb="00FFFBEB"/>
      </patternFill>
    </fill>
    <fill>
      <patternFill patternType="solid">
        <fgColor rgb="00FEF9C3"/>
      </patternFill>
    </fill>
  </fills>
  <borders count="24">
    <border>
      <left/>
      <right/>
      <top/>
      <bottom/>
      <diagonal/>
    </border>
    <border>
      <left style="thin">
        <color rgb="0094A3B8"/>
      </left>
      <right style="thin">
        <color rgb="0094A3B8"/>
      </right>
      <top style="thin">
        <color rgb="0094A3B8"/>
      </top>
      <bottom style="thin">
        <color rgb="0094A3B8"/>
      </bottom>
    </border>
    <border>
      <left style="thin">
        <color rgb="00CBD5E1"/>
      </left>
      <right style="thin">
        <color rgb="00CBD5E1"/>
      </right>
      <top style="thin">
        <color rgb="00CBD5E1"/>
      </top>
      <bottom style="thin">
        <color rgb="00CBD5E1"/>
      </bottom>
    </border>
    <border>
      <left style="thin">
        <color rgb="001E40AF"/>
      </left>
      <right style="thin">
        <color rgb="001E40AF"/>
      </right>
      <top style="thin">
        <color rgb="001E40AF"/>
      </top>
      <bottom style="thin">
        <color rgb="001E40AF"/>
      </bottom>
    </border>
    <border>
      <left style="thin">
        <color rgb="00E2E8F0"/>
      </left>
      <right style="thin">
        <color rgb="00E2E8F0"/>
      </right>
      <top style="thin">
        <color rgb="00E2E8F0"/>
      </top>
      <bottom style="thin">
        <color rgb="00E2E8F0"/>
      </bottom>
    </border>
    <border>
      <left style="medium">
        <color rgb="0094A3B8"/>
      </left>
      <right/>
      <top style="medium">
        <color rgb="0094A3B8"/>
      </top>
      <bottom/>
    </border>
    <border>
      <left/>
      <right/>
      <top style="medium">
        <color rgb="0094A3B8"/>
      </top>
      <bottom/>
    </border>
    <border>
      <left/>
      <right style="medium">
        <color rgb="0094A3B8"/>
      </right>
      <top style="medium">
        <color rgb="0094A3B8"/>
      </top>
      <bottom/>
    </border>
    <border>
      <left style="medium">
        <color rgb="0094A3B8"/>
      </left>
      <right/>
      <top/>
      <bottom/>
    </border>
    <border>
      <left/>
      <right/>
      <top/>
      <bottom/>
    </border>
    <border>
      <left/>
      <right style="medium">
        <color rgb="0094A3B8"/>
      </right>
      <top/>
      <bottom/>
    </border>
    <border>
      <left style="medium">
        <color rgb="0094A3B8"/>
      </left>
      <right/>
      <top/>
      <bottom style="medium">
        <color rgb="0094A3B8"/>
      </bottom>
    </border>
    <border>
      <left style="thin">
        <color rgb="00E2E8F0"/>
      </left>
      <right style="thin">
        <color rgb="00E2E8F0"/>
      </right>
      <top style="thin">
        <color rgb="00E2E8F0"/>
      </top>
      <bottom style="medium">
        <color rgb="0094A3B8"/>
      </bottom>
    </border>
    <border>
      <left/>
      <right/>
      <top/>
      <bottom style="medium">
        <color rgb="0094A3B8"/>
      </bottom>
    </border>
    <border>
      <left/>
      <right style="medium">
        <color rgb="0094A3B8"/>
      </right>
      <top/>
      <bottom style="medium">
        <color rgb="0094A3B8"/>
      </bottom>
    </border>
    <border>
      <left style="medium">
        <color rgb="00991B1B"/>
      </left>
      <right/>
      <top style="medium">
        <color rgb="00991B1B"/>
      </top>
      <bottom/>
    </border>
    <border>
      <left/>
      <right/>
      <top style="medium">
        <color rgb="00991B1B"/>
      </top>
      <bottom/>
    </border>
    <border>
      <left/>
      <right style="medium">
        <color rgb="00991B1B"/>
      </right>
      <top style="medium">
        <color rgb="00991B1B"/>
      </top>
      <bottom/>
    </border>
    <border>
      <left style="medium">
        <color rgb="00991B1B"/>
      </left>
      <right/>
      <top/>
      <bottom/>
    </border>
    <border>
      <left/>
      <right style="medium">
        <color rgb="00991B1B"/>
      </right>
      <top/>
      <bottom/>
    </border>
    <border>
      <left style="medium">
        <color rgb="00991B1B"/>
      </left>
      <right/>
      <top/>
      <bottom style="medium">
        <color rgb="00991B1B"/>
      </bottom>
    </border>
    <border>
      <left style="thin">
        <color rgb="00E2E8F0"/>
      </left>
      <right style="thin">
        <color rgb="00E2E8F0"/>
      </right>
      <top style="thin">
        <color rgb="00E2E8F0"/>
      </top>
      <bottom style="medium">
        <color rgb="00991B1B"/>
      </bottom>
    </border>
    <border>
      <left/>
      <right/>
      <top/>
      <bottom style="medium">
        <color rgb="00991B1B"/>
      </bottom>
    </border>
    <border>
      <left/>
      <right style="medium">
        <color rgb="00991B1B"/>
      </right>
      <top/>
      <bottom style="medium">
        <color rgb="00991B1B"/>
      </bottom>
    </border>
  </borders>
  <cellStyleXfs count="1">
    <xf numFmtId="0" fontId="0" fillId="0" borderId="0"/>
  </cellStyleXfs>
  <cellXfs count="72">
    <xf numFmtId="0" fontId="0" fillId="0" borderId="0" pivotButton="0" quotePrefix="0" xfId="0"/>
    <xf numFmtId="0" fontId="1" fillId="2" borderId="1" applyAlignment="1" pivotButton="0" quotePrefix="0" xfId="0">
      <alignment horizontal="center" vertical="center"/>
    </xf>
    <xf numFmtId="0" fontId="3" fillId="0" borderId="0" applyAlignment="1" pivotButton="0" quotePrefix="0" xfId="0">
      <alignment horizontal="left" vertical="center"/>
    </xf>
    <xf numFmtId="0" fontId="2" fillId="3" borderId="2" applyAlignment="1" pivotButton="0" quotePrefix="0" xfId="0">
      <alignment horizontal="center" vertical="center"/>
    </xf>
    <xf numFmtId="0" fontId="2" fillId="3" borderId="2" applyAlignment="1" pivotButton="0" quotePrefix="0" xfId="0">
      <alignment horizontal="left" vertical="center"/>
    </xf>
    <xf numFmtId="3" fontId="2" fillId="3" borderId="2" applyAlignment="1" pivotButton="0" quotePrefix="0" xfId="0">
      <alignment horizontal="right" vertical="center"/>
    </xf>
    <xf numFmtId="0" fontId="2" fillId="4" borderId="2" applyAlignment="1" pivotButton="0" quotePrefix="0" xfId="0">
      <alignment horizontal="center" vertical="center"/>
    </xf>
    <xf numFmtId="0" fontId="2" fillId="4" borderId="2" applyAlignment="1" pivotButton="0" quotePrefix="0" xfId="0">
      <alignment horizontal="left" vertical="center"/>
    </xf>
    <xf numFmtId="3" fontId="2" fillId="4" borderId="2" applyAlignment="1" pivotButton="0" quotePrefix="0" xfId="0">
      <alignment horizontal="right" vertical="center"/>
    </xf>
    <xf numFmtId="0" fontId="4" fillId="5" borderId="0" applyAlignment="1" pivotButton="0" quotePrefix="0" xfId="0">
      <alignment horizontal="left" vertical="center"/>
    </xf>
    <xf numFmtId="0" fontId="5" fillId="6" borderId="0" applyAlignment="1" pivotButton="0" quotePrefix="0" xfId="0">
      <alignment horizontal="left" vertical="center"/>
    </xf>
    <xf numFmtId="0" fontId="6" fillId="7" borderId="0" applyAlignment="1" pivotButton="0" quotePrefix="0" xfId="0">
      <alignment horizontal="left" vertical="center"/>
    </xf>
    <xf numFmtId="0" fontId="7" fillId="7" borderId="0" applyAlignment="1" pivotButton="0" quotePrefix="0" xfId="0">
      <alignment horizontal="right" vertical="center"/>
    </xf>
    <xf numFmtId="0" fontId="8" fillId="3" borderId="3" applyAlignment="1" pivotButton="0" quotePrefix="0" xfId="0">
      <alignment horizontal="center" vertical="center"/>
    </xf>
    <xf numFmtId="0" fontId="9" fillId="0" borderId="0" applyAlignment="1" pivotButton="0" quotePrefix="0" xfId="0">
      <alignment horizontal="left" vertical="center"/>
    </xf>
    <xf numFmtId="0" fontId="0" fillId="9" borderId="0" pivotButton="0" quotePrefix="0" xfId="0"/>
    <xf numFmtId="0" fontId="6" fillId="3" borderId="0" applyAlignment="1" pivotButton="0" quotePrefix="0" xfId="0">
      <alignment horizontal="left" vertical="center"/>
    </xf>
    <xf numFmtId="0" fontId="10" fillId="3" borderId="5" applyAlignment="1" pivotButton="0" quotePrefix="0" xfId="0">
      <alignment horizontal="left" vertical="center" indent="1"/>
    </xf>
    <xf numFmtId="0" fontId="0" fillId="9" borderId="6" pivotButton="0" quotePrefix="0" xfId="0"/>
    <xf numFmtId="0" fontId="11" fillId="3" borderId="6" applyAlignment="1" pivotButton="0" quotePrefix="0" xfId="0">
      <alignment horizontal="right" vertical="center"/>
    </xf>
    <xf numFmtId="0" fontId="0" fillId="9" borderId="7" pivotButton="0" quotePrefix="0" xfId="0"/>
    <xf numFmtId="0" fontId="3" fillId="3" borderId="8" applyAlignment="1" pivotButton="0" quotePrefix="0" xfId="0">
      <alignment horizontal="left" vertical="center" indent="1"/>
    </xf>
    <xf numFmtId="0" fontId="0" fillId="9" borderId="9" pivotButton="0" quotePrefix="0" xfId="0"/>
    <xf numFmtId="0" fontId="6" fillId="3" borderId="9" applyAlignment="1" pivotButton="0" quotePrefix="0" xfId="0">
      <alignment horizontal="left" vertical="center"/>
    </xf>
    <xf numFmtId="0" fontId="6" fillId="3" borderId="10" applyAlignment="1" pivotButton="0" quotePrefix="0" xfId="0">
      <alignment horizontal="left" vertical="center"/>
    </xf>
    <xf numFmtId="0" fontId="12" fillId="3" borderId="8" applyAlignment="1" pivotButton="0" quotePrefix="0" xfId="0">
      <alignment horizontal="left" vertical="center" indent="1"/>
    </xf>
    <xf numFmtId="0" fontId="0" fillId="9" borderId="10" pivotButton="0" quotePrefix="0" xfId="0"/>
    <xf numFmtId="0" fontId="6" fillId="3" borderId="8" applyAlignment="1" pivotButton="0" quotePrefix="0" xfId="0">
      <alignment horizontal="left" vertical="center"/>
    </xf>
    <xf numFmtId="0" fontId="13" fillId="3" borderId="8" applyAlignment="1" pivotButton="0" quotePrefix="0" xfId="0">
      <alignment horizontal="left" vertical="center" indent="1"/>
    </xf>
    <xf numFmtId="0" fontId="13" fillId="3" borderId="9" applyAlignment="1" pivotButton="0" quotePrefix="0" xfId="0">
      <alignment horizontal="right" vertical="center"/>
    </xf>
    <xf numFmtId="0" fontId="14" fillId="3" borderId="8" applyAlignment="1" pivotButton="0" quotePrefix="0" xfId="0">
      <alignment horizontal="left" vertical="center" indent="1"/>
    </xf>
    <xf numFmtId="0" fontId="14" fillId="3" borderId="9" applyAlignment="1" pivotButton="0" quotePrefix="0" xfId="0">
      <alignment horizontal="right" vertical="center"/>
    </xf>
    <xf numFmtId="0" fontId="15" fillId="3" borderId="8" applyAlignment="1" pivotButton="0" quotePrefix="0" xfId="0">
      <alignment horizontal="left" vertical="center" indent="1"/>
    </xf>
    <xf numFmtId="0" fontId="16" fillId="3" borderId="8" applyAlignment="1" pivotButton="0" quotePrefix="0" xfId="0">
      <alignment horizontal="left" vertical="center" indent="1"/>
    </xf>
    <xf numFmtId="0" fontId="17" fillId="5" borderId="8" applyAlignment="1" pivotButton="0" quotePrefix="0" xfId="0">
      <alignment horizontal="left" vertical="center" indent="1"/>
    </xf>
    <xf numFmtId="0" fontId="17" fillId="5" borderId="10" applyAlignment="1" pivotButton="0" quotePrefix="0" xfId="0">
      <alignment horizontal="right" vertical="center"/>
    </xf>
    <xf numFmtId="0" fontId="6" fillId="4" borderId="8" applyAlignment="1" pivotButton="0" quotePrefix="0" xfId="0">
      <alignment horizontal="left" vertical="top" wrapText="1" indent="1"/>
    </xf>
    <xf numFmtId="164" fontId="6" fillId="4" borderId="10" applyAlignment="1" pivotButton="0" quotePrefix="0" xfId="0">
      <alignment horizontal="right" vertical="top"/>
    </xf>
    <xf numFmtId="0" fontId="7" fillId="3" borderId="9" applyAlignment="1" pivotButton="0" quotePrefix="0" xfId="0">
      <alignment horizontal="right" vertical="center"/>
    </xf>
    <xf numFmtId="164" fontId="2" fillId="3" borderId="10" applyAlignment="1" pivotButton="0" quotePrefix="0" xfId="0">
      <alignment horizontal="right" vertical="center"/>
    </xf>
    <xf numFmtId="0" fontId="18" fillId="8" borderId="9" applyAlignment="1" pivotButton="0" quotePrefix="0" xfId="0">
      <alignment horizontal="right" vertical="center"/>
    </xf>
    <xf numFmtId="164" fontId="19" fillId="8" borderId="10" applyAlignment="1" pivotButton="0" quotePrefix="0" xfId="0">
      <alignment horizontal="right" vertical="center"/>
    </xf>
    <xf numFmtId="0" fontId="7" fillId="3" borderId="11" applyAlignment="1" pivotButton="0" quotePrefix="0" xfId="0">
      <alignment horizontal="left" vertical="center" indent="1"/>
    </xf>
    <xf numFmtId="0" fontId="20" fillId="3" borderId="12" applyAlignment="1" pivotButton="0" quotePrefix="0" xfId="0">
      <alignment horizontal="center" vertical="center"/>
    </xf>
    <xf numFmtId="0" fontId="6" fillId="3" borderId="13" applyAlignment="1" pivotButton="0" quotePrefix="0" xfId="0">
      <alignment horizontal="left" vertical="center"/>
    </xf>
    <xf numFmtId="0" fontId="6" fillId="3" borderId="14" applyAlignment="1" pivotButton="0" quotePrefix="0" xfId="0">
      <alignment horizontal="left" vertical="center"/>
    </xf>
    <xf numFmtId="0" fontId="21" fillId="10" borderId="0" applyAlignment="1" pivotButton="0" quotePrefix="0" xfId="0">
      <alignment horizontal="left" vertical="center"/>
    </xf>
    <xf numFmtId="0" fontId="22" fillId="11" borderId="0" applyAlignment="1" pivotButton="0" quotePrefix="0" xfId="0">
      <alignment horizontal="left" vertical="center"/>
    </xf>
    <xf numFmtId="0" fontId="10" fillId="3" borderId="15" applyAlignment="1" pivotButton="0" quotePrefix="0" xfId="0">
      <alignment horizontal="left" vertical="center" indent="1"/>
    </xf>
    <xf numFmtId="0" fontId="0" fillId="9" borderId="16" pivotButton="0" quotePrefix="0" xfId="0"/>
    <xf numFmtId="0" fontId="11" fillId="3" borderId="16" applyAlignment="1" pivotButton="0" quotePrefix="0" xfId="0">
      <alignment horizontal="right" vertical="center"/>
    </xf>
    <xf numFmtId="0" fontId="0" fillId="9" borderId="17" pivotButton="0" quotePrefix="0" xfId="0"/>
    <xf numFmtId="0" fontId="3" fillId="3" borderId="18" applyAlignment="1" pivotButton="0" quotePrefix="0" xfId="0">
      <alignment horizontal="left" vertical="center" indent="1"/>
    </xf>
    <xf numFmtId="0" fontId="6" fillId="3" borderId="19" applyAlignment="1" pivotButton="0" quotePrefix="0" xfId="0">
      <alignment horizontal="left" vertical="center"/>
    </xf>
    <xf numFmtId="0" fontId="12" fillId="3" borderId="18" applyAlignment="1" pivotButton="0" quotePrefix="0" xfId="0">
      <alignment horizontal="left" vertical="center" indent="1"/>
    </xf>
    <xf numFmtId="0" fontId="0" fillId="9" borderId="19" pivotButton="0" quotePrefix="0" xfId="0"/>
    <xf numFmtId="0" fontId="6" fillId="3" borderId="18" applyAlignment="1" pivotButton="0" quotePrefix="0" xfId="0">
      <alignment horizontal="left" vertical="center"/>
    </xf>
    <xf numFmtId="0" fontId="13" fillId="3" borderId="18" applyAlignment="1" pivotButton="0" quotePrefix="0" xfId="0">
      <alignment horizontal="left" vertical="center" indent="1"/>
    </xf>
    <xf numFmtId="0" fontId="14" fillId="3" borderId="18" applyAlignment="1" pivotButton="0" quotePrefix="0" xfId="0">
      <alignment horizontal="left" vertical="center" indent="1"/>
    </xf>
    <xf numFmtId="0" fontId="15" fillId="3" borderId="18" applyAlignment="1" pivotButton="0" quotePrefix="0" xfId="0">
      <alignment horizontal="left" vertical="center" indent="1"/>
    </xf>
    <xf numFmtId="0" fontId="16" fillId="3" borderId="18" applyAlignment="1" pivotButton="0" quotePrefix="0" xfId="0">
      <alignment horizontal="left" vertical="center" indent="1"/>
    </xf>
    <xf numFmtId="0" fontId="17" fillId="5" borderId="18" applyAlignment="1" pivotButton="0" quotePrefix="0" xfId="0">
      <alignment horizontal="left" vertical="center" indent="1"/>
    </xf>
    <xf numFmtId="0" fontId="17" fillId="5" borderId="19" applyAlignment="1" pivotButton="0" quotePrefix="0" xfId="0">
      <alignment horizontal="right" vertical="center"/>
    </xf>
    <xf numFmtId="0" fontId="6" fillId="4" borderId="18" applyAlignment="1" pivotButton="0" quotePrefix="0" xfId="0">
      <alignment horizontal="left" vertical="top" wrapText="1" indent="1"/>
    </xf>
    <xf numFmtId="164" fontId="6" fillId="4" borderId="19" applyAlignment="1" pivotButton="0" quotePrefix="0" xfId="0">
      <alignment horizontal="right" vertical="top"/>
    </xf>
    <xf numFmtId="164" fontId="2" fillId="3" borderId="19" applyAlignment="1" pivotButton="0" quotePrefix="0" xfId="0">
      <alignment horizontal="right" vertical="center"/>
    </xf>
    <xf numFmtId="164" fontId="19" fillId="8" borderId="19" applyAlignment="1" pivotButton="0" quotePrefix="0" xfId="0">
      <alignment horizontal="right" vertical="center"/>
    </xf>
    <xf numFmtId="0" fontId="7" fillId="3" borderId="20" applyAlignment="1" pivotButton="0" quotePrefix="0" xfId="0">
      <alignment horizontal="left" vertical="center" indent="1"/>
    </xf>
    <xf numFmtId="0" fontId="23" fillId="12" borderId="21" applyAlignment="1" pivotButton="0" quotePrefix="0" xfId="0">
      <alignment horizontal="center" vertical="center"/>
    </xf>
    <xf numFmtId="0" fontId="6" fillId="3" borderId="22" applyAlignment="1" pivotButton="0" quotePrefix="0" xfId="0">
      <alignment horizontal="left" vertical="center"/>
    </xf>
    <xf numFmtId="0" fontId="6" fillId="3" borderId="23" applyAlignment="1" pivotButton="0" quotePrefix="0" xfId="0">
      <alignment horizontal="left" vertical="center"/>
    </xf>
    <xf numFmtId="0" fontId="22" fillId="11" borderId="0" applyAlignment="1" pivotButton="0" quotePrefix="0" xfId="0">
      <alignment horizontal="left" vertical="center" wrapText="1" indent="1"/>
    </xf>
  </cellXfs>
  <cellStyles count="1">
    <cellStyle name="Normal" xfId="0" builtinId="0" hidden="0"/>
  </cellStyles>
  <dxfs count="3">
    <dxf>
      <font>
        <name val="Arial"/>
        <b val="1"/>
        <color rgb="00166534"/>
        <sz val="11"/>
      </font>
      <fill>
        <patternFill patternType="solid">
          <fgColor rgb="00DCFCE7"/>
          <bgColor rgb="00DCFCE7"/>
        </patternFill>
      </fill>
    </dxf>
    <dxf>
      <font>
        <name val="Arial"/>
        <b val="1"/>
        <color rgb="00854D0E"/>
        <sz val="11"/>
      </font>
      <fill>
        <patternFill patternType="solid">
          <fgColor rgb="00FEF9C3"/>
          <bgColor rgb="00FEF9C3"/>
        </patternFill>
      </fill>
    </dxf>
    <dxf>
      <font>
        <name val="Arial"/>
        <b val="1"/>
        <color rgb="00991B1B"/>
        <sz val="11"/>
      </font>
      <fill>
        <patternFill patternType="solid">
          <fgColor rgb="00FEE2E2"/>
          <bgColor rgb="00FEE2E2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styles" Target="styles.xml" Id="rId4"/><Relationship Type="http://schemas.openxmlformats.org/officeDocument/2006/relationships/theme" Target="theme/theme1.xml" Id="rId5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M21"/>
  <sheetViews>
    <sheetView workbookViewId="0">
      <pane ySplit="1" topLeftCell="A2" activePane="bottomLeft" state="frozen"/>
      <selection pane="bottomLeft" activeCell="A1" sqref="A1"/>
    </sheetView>
  </sheetViews>
  <sheetFormatPr baseColWidth="8" defaultRowHeight="15"/>
  <cols>
    <col width="13" customWidth="1" min="1" max="1"/>
    <col width="14" customWidth="1" min="2" max="2"/>
    <col width="30" customWidth="1" min="3" max="3"/>
    <col width="20" customWidth="1" min="4" max="4"/>
    <col width="40" customWidth="1" min="5" max="5"/>
    <col width="14" customWidth="1" min="6" max="6"/>
    <col width="8" customWidth="1" min="7" max="7"/>
    <col width="14" customWidth="1" min="8" max="8"/>
    <col width="14" customWidth="1" min="9" max="9"/>
    <col width="11" customWidth="1" min="10" max="10"/>
    <col width="12" customWidth="1" min="11" max="11"/>
  </cols>
  <sheetData>
    <row r="1" ht="24" customHeight="1">
      <c r="A1" s="1" t="inlineStr">
        <is>
          <t>Invoice ID</t>
        </is>
      </c>
      <c r="B1" s="1" t="inlineStr">
        <is>
          <t>Date</t>
        </is>
      </c>
      <c r="C1" s="1" t="inlineStr">
        <is>
          <t>Client Name</t>
        </is>
      </c>
      <c r="D1" s="1" t="inlineStr">
        <is>
          <t>GSTIN</t>
        </is>
      </c>
      <c r="E1" s="1" t="inlineStr">
        <is>
          <t>Service Description</t>
        </is>
      </c>
      <c r="F1" s="1" t="inlineStr">
        <is>
          <t>Base Amount</t>
        </is>
      </c>
      <c r="G1" s="1" t="inlineStr">
        <is>
          <t>GST %</t>
        </is>
      </c>
      <c r="H1" s="1" t="inlineStr">
        <is>
          <t>GST Amount</t>
        </is>
      </c>
      <c r="I1" s="1" t="inlineStr">
        <is>
          <t>Total Amount</t>
        </is>
      </c>
      <c r="J1" s="1" t="inlineStr">
        <is>
          <t>Status</t>
        </is>
      </c>
      <c r="K1" s="1" t="inlineStr">
        <is>
          <t>Assigned CA</t>
        </is>
      </c>
      <c r="M1" s="2" t="inlineStr">
        <is>
          <t>&lt;- This is the database: every invoice, all columns, no formatting. The two app sheets read from here.</t>
        </is>
      </c>
    </row>
    <row r="2" ht="20" customHeight="1">
      <c r="A2" s="3" t="inlineStr">
        <is>
          <t>INV-001</t>
        </is>
      </c>
      <c r="B2" s="3" t="inlineStr">
        <is>
          <t>05 Apr 2026</t>
        </is>
      </c>
      <c r="C2" s="4" t="inlineStr">
        <is>
          <t>Mehta Industries Pvt Ltd</t>
        </is>
      </c>
      <c r="D2" s="3" t="inlineStr">
        <is>
          <t>27AABCM1234F1Z5</t>
        </is>
      </c>
      <c r="E2" s="4" t="inlineStr">
        <is>
          <t>Professional Tax Filing — FY 2025-26</t>
        </is>
      </c>
      <c r="F2" s="5" t="n">
        <v>8500</v>
      </c>
      <c r="G2" s="3" t="n">
        <v>18</v>
      </c>
      <c r="H2" s="5" t="n">
        <v>1530</v>
      </c>
      <c r="I2" s="5" t="n">
        <v>10030</v>
      </c>
      <c r="J2" s="3" t="inlineStr">
        <is>
          <t>Paid</t>
        </is>
      </c>
      <c r="K2" s="3" t="inlineStr">
        <is>
          <t>Ravi</t>
        </is>
      </c>
    </row>
    <row r="3" ht="20" customHeight="1">
      <c r="A3" s="6" t="inlineStr">
        <is>
          <t>INV-002</t>
        </is>
      </c>
      <c r="B3" s="6" t="inlineStr">
        <is>
          <t>12 Apr 2026</t>
        </is>
      </c>
      <c r="C3" s="7" t="inlineStr">
        <is>
          <t>Kapoor Retail LLP</t>
        </is>
      </c>
      <c r="D3" s="6" t="inlineStr">
        <is>
          <t>07AABCK9012O1Z6</t>
        </is>
      </c>
      <c r="E3" s="7" t="inlineStr">
        <is>
          <t>GSTR-3B Monthly Return — Mar 2026</t>
        </is>
      </c>
      <c r="F3" s="8" t="n">
        <v>5000</v>
      </c>
      <c r="G3" s="6" t="n">
        <v>18</v>
      </c>
      <c r="H3" s="8" t="n">
        <v>900</v>
      </c>
      <c r="I3" s="8" t="n">
        <v>5900</v>
      </c>
      <c r="J3" s="6" t="inlineStr">
        <is>
          <t>Paid</t>
        </is>
      </c>
      <c r="K3" s="6" t="inlineStr">
        <is>
          <t>Ravi</t>
        </is>
      </c>
    </row>
    <row r="4" ht="20" customHeight="1">
      <c r="A4" s="3" t="inlineStr">
        <is>
          <t>INV-003</t>
        </is>
      </c>
      <c r="B4" s="3" t="inlineStr">
        <is>
          <t>20 Apr 2026</t>
        </is>
      </c>
      <c r="C4" s="4" t="inlineStr">
        <is>
          <t>Singh Agro Industries</t>
        </is>
      </c>
      <c r="D4" s="3" t="inlineStr">
        <is>
          <t>08AABCS6789L1Z5</t>
        </is>
      </c>
      <c r="E4" s="4" t="inlineStr">
        <is>
          <t>Annual Statutory Audit — FY 2025-26</t>
        </is>
      </c>
      <c r="F4" s="5" t="n">
        <v>45000</v>
      </c>
      <c r="G4" s="3" t="n">
        <v>18</v>
      </c>
      <c r="H4" s="5" t="n">
        <v>8100</v>
      </c>
      <c r="I4" s="5" t="n">
        <v>53100</v>
      </c>
      <c r="J4" s="3" t="inlineStr">
        <is>
          <t>Unpaid</t>
        </is>
      </c>
      <c r="K4" s="3" t="inlineStr">
        <is>
          <t>Ravi</t>
        </is>
      </c>
    </row>
    <row r="5" ht="20" customHeight="1">
      <c r="A5" s="6" t="inlineStr">
        <is>
          <t>INV-004</t>
        </is>
      </c>
      <c r="B5" s="6" t="inlineStr">
        <is>
          <t>03 May 2026</t>
        </is>
      </c>
      <c r="C5" s="7" t="inlineStr">
        <is>
          <t>Mehta Industries Pvt Ltd</t>
        </is>
      </c>
      <c r="D5" s="6" t="inlineStr">
        <is>
          <t>27AABCM1234F1Z5</t>
        </is>
      </c>
      <c r="E5" s="7" t="inlineStr">
        <is>
          <t>Income Tax Return Filing — AY 2026-27</t>
        </is>
      </c>
      <c r="F5" s="8" t="n">
        <v>12000</v>
      </c>
      <c r="G5" s="6" t="n">
        <v>18</v>
      </c>
      <c r="H5" s="8" t="n">
        <v>2160</v>
      </c>
      <c r="I5" s="8" t="n">
        <v>14160</v>
      </c>
      <c r="J5" s="6" t="inlineStr">
        <is>
          <t>Paid</t>
        </is>
      </c>
      <c r="K5" s="6" t="inlineStr">
        <is>
          <t>Ravi</t>
        </is>
      </c>
    </row>
    <row r="6" ht="20" customHeight="1">
      <c r="A6" s="3" t="inlineStr">
        <is>
          <t>INV-005</t>
        </is>
      </c>
      <c r="B6" s="3" t="inlineStr">
        <is>
          <t>10 May 2026</t>
        </is>
      </c>
      <c r="C6" s="4" t="inlineStr">
        <is>
          <t>Sharma Construction Co</t>
        </is>
      </c>
      <c r="D6" s="3" t="inlineStr">
        <is>
          <t>27AABCS1122A1Z3</t>
        </is>
      </c>
      <c r="E6" s="4" t="inlineStr">
        <is>
          <t>GST Registration &amp; Setup</t>
        </is>
      </c>
      <c r="F6" s="5" t="n">
        <v>3500</v>
      </c>
      <c r="G6" s="3" t="n">
        <v>18</v>
      </c>
      <c r="H6" s="5" t="n">
        <v>630</v>
      </c>
      <c r="I6" s="5" t="n">
        <v>4130</v>
      </c>
      <c r="J6" s="3" t="inlineStr">
        <is>
          <t>Overdue</t>
        </is>
      </c>
      <c r="K6" s="3" t="inlineStr">
        <is>
          <t>Ravi</t>
        </is>
      </c>
    </row>
    <row r="7" ht="20" customHeight="1">
      <c r="A7" s="6" t="inlineStr">
        <is>
          <t>INV-006</t>
        </is>
      </c>
      <c r="B7" s="6" t="inlineStr">
        <is>
          <t>18 May 2026</t>
        </is>
      </c>
      <c r="C7" s="7" t="inlineStr">
        <is>
          <t>Kapoor Retail LLP</t>
        </is>
      </c>
      <c r="D7" s="6" t="inlineStr">
        <is>
          <t>07AABCK9012O1Z6</t>
        </is>
      </c>
      <c r="E7" s="7" t="inlineStr">
        <is>
          <t>Bookkeeping Services — Q1 2026</t>
        </is>
      </c>
      <c r="F7" s="8" t="n">
        <v>15000</v>
      </c>
      <c r="G7" s="6" t="n">
        <v>18</v>
      </c>
      <c r="H7" s="8" t="n">
        <v>2700</v>
      </c>
      <c r="I7" s="8" t="n">
        <v>17700</v>
      </c>
      <c r="J7" s="6" t="inlineStr">
        <is>
          <t>Unpaid</t>
        </is>
      </c>
      <c r="K7" s="6" t="inlineStr">
        <is>
          <t>Ravi</t>
        </is>
      </c>
    </row>
    <row r="8" ht="20" customHeight="1">
      <c r="A8" s="3" t="inlineStr">
        <is>
          <t>INV-007</t>
        </is>
      </c>
      <c r="B8" s="3" t="inlineStr">
        <is>
          <t>01 Jun 2026</t>
        </is>
      </c>
      <c r="C8" s="4" t="inlineStr">
        <is>
          <t>Jain Brothers Partnership</t>
        </is>
      </c>
      <c r="D8" s="3" t="inlineStr">
        <is>
          <t>24AABCJ4455B1Z8</t>
        </is>
      </c>
      <c r="E8" s="4" t="inlineStr">
        <is>
          <t>Tax Audit under Section 44AB</t>
        </is>
      </c>
      <c r="F8" s="5" t="n">
        <v>35000</v>
      </c>
      <c r="G8" s="3" t="n">
        <v>18</v>
      </c>
      <c r="H8" s="5" t="n">
        <v>6300</v>
      </c>
      <c r="I8" s="5" t="n">
        <v>41300</v>
      </c>
      <c r="J8" s="3" t="inlineStr">
        <is>
          <t>Paid</t>
        </is>
      </c>
      <c r="K8" s="3" t="inlineStr">
        <is>
          <t>Ravi</t>
        </is>
      </c>
    </row>
    <row r="9" ht="20" customHeight="1">
      <c r="A9" s="6" t="inlineStr">
        <is>
          <t>INV-008</t>
        </is>
      </c>
      <c r="B9" s="6" t="inlineStr">
        <is>
          <t>08 Apr 2026</t>
        </is>
      </c>
      <c r="C9" s="7" t="inlineStr">
        <is>
          <t>Nair Consultants Pvt Ltd</t>
        </is>
      </c>
      <c r="D9" s="6" t="inlineStr">
        <is>
          <t>32AABCN7890J1Z2</t>
        </is>
      </c>
      <c r="E9" s="7" t="inlineStr">
        <is>
          <t>GST Compliance Review</t>
        </is>
      </c>
      <c r="F9" s="8" t="n">
        <v>18000</v>
      </c>
      <c r="G9" s="6" t="n">
        <v>18</v>
      </c>
      <c r="H9" s="8" t="n">
        <v>3240</v>
      </c>
      <c r="I9" s="8" t="n">
        <v>21240</v>
      </c>
      <c r="J9" s="6" t="inlineStr">
        <is>
          <t>Paid</t>
        </is>
      </c>
      <c r="K9" s="6" t="inlineStr">
        <is>
          <t>Priya</t>
        </is>
      </c>
    </row>
    <row r="10" ht="20" customHeight="1">
      <c r="A10" s="3" t="inlineStr">
        <is>
          <t>INV-009</t>
        </is>
      </c>
      <c r="B10" s="3" t="inlineStr">
        <is>
          <t>15 Apr 2026</t>
        </is>
      </c>
      <c r="C10" s="4" t="inlineStr">
        <is>
          <t>Desai Pharma Ltd</t>
        </is>
      </c>
      <c r="D10" s="3" t="inlineStr">
        <is>
          <t>24AABCD3456I1Z4</t>
        </is>
      </c>
      <c r="E10" s="4" t="inlineStr">
        <is>
          <t>Annual Statutory Audit — FY 2025-26</t>
        </is>
      </c>
      <c r="F10" s="5" t="n">
        <v>55000</v>
      </c>
      <c r="G10" s="3" t="n">
        <v>18</v>
      </c>
      <c r="H10" s="5" t="n">
        <v>9900</v>
      </c>
      <c r="I10" s="5" t="n">
        <v>64900</v>
      </c>
      <c r="J10" s="3" t="inlineStr">
        <is>
          <t>Unpaid</t>
        </is>
      </c>
      <c r="K10" s="3" t="inlineStr">
        <is>
          <t>Priya</t>
        </is>
      </c>
    </row>
    <row r="11" ht="20" customHeight="1">
      <c r="A11" s="6" t="inlineStr">
        <is>
          <t>INV-010</t>
        </is>
      </c>
      <c r="B11" s="6" t="inlineStr">
        <is>
          <t>28 Apr 2026</t>
        </is>
      </c>
      <c r="C11" s="7" t="inlineStr">
        <is>
          <t>Krishnan Exports LLP</t>
        </is>
      </c>
      <c r="D11" s="6" t="inlineStr">
        <is>
          <t>29AABCK2345K1Z8</t>
        </is>
      </c>
      <c r="E11" s="7" t="inlineStr">
        <is>
          <t>FEMA Advisory Services</t>
        </is>
      </c>
      <c r="F11" s="8" t="n">
        <v>22000</v>
      </c>
      <c r="G11" s="6" t="n">
        <v>18</v>
      </c>
      <c r="H11" s="8" t="n">
        <v>3960</v>
      </c>
      <c r="I11" s="8" t="n">
        <v>25960</v>
      </c>
      <c r="J11" s="6" t="inlineStr">
        <is>
          <t>Paid</t>
        </is>
      </c>
      <c r="K11" s="6" t="inlineStr">
        <is>
          <t>Priya</t>
        </is>
      </c>
    </row>
    <row r="12" ht="20" customHeight="1">
      <c r="A12" s="3" t="inlineStr">
        <is>
          <t>INV-011</t>
        </is>
      </c>
      <c r="B12" s="3" t="inlineStr">
        <is>
          <t>05 May 2026</t>
        </is>
      </c>
      <c r="C12" s="4" t="inlineStr">
        <is>
          <t>Rao &amp; Associates</t>
        </is>
      </c>
      <c r="D12" s="3" t="inlineStr">
        <is>
          <t>36AABCR1234M1Z9</t>
        </is>
      </c>
      <c r="E12" s="4" t="inlineStr">
        <is>
          <t>Income Tax Return Filing — AY 2026-27</t>
        </is>
      </c>
      <c r="F12" s="5" t="n">
        <v>9500</v>
      </c>
      <c r="G12" s="3" t="n">
        <v>18</v>
      </c>
      <c r="H12" s="5" t="n">
        <v>1710</v>
      </c>
      <c r="I12" s="5" t="n">
        <v>11210</v>
      </c>
      <c r="J12" s="3" t="inlineStr">
        <is>
          <t>Overdue</t>
        </is>
      </c>
      <c r="K12" s="3" t="inlineStr">
        <is>
          <t>Priya</t>
        </is>
      </c>
    </row>
    <row r="13" ht="20" customHeight="1">
      <c r="A13" s="6" t="inlineStr">
        <is>
          <t>INV-012</t>
        </is>
      </c>
      <c r="B13" s="6" t="inlineStr">
        <is>
          <t>14 May 2026</t>
        </is>
      </c>
      <c r="C13" s="7" t="inlineStr">
        <is>
          <t>Nair Consultants Pvt Ltd</t>
        </is>
      </c>
      <c r="D13" s="6" t="inlineStr">
        <is>
          <t>32AABCN7890J1Z2</t>
        </is>
      </c>
      <c r="E13" s="7" t="inlineStr">
        <is>
          <t>ROC Annual Compliance</t>
        </is>
      </c>
      <c r="F13" s="8" t="n">
        <v>12000</v>
      </c>
      <c r="G13" s="6" t="n">
        <v>18</v>
      </c>
      <c r="H13" s="8" t="n">
        <v>2160</v>
      </c>
      <c r="I13" s="8" t="n">
        <v>14160</v>
      </c>
      <c r="J13" s="6" t="inlineStr">
        <is>
          <t>Paid</t>
        </is>
      </c>
      <c r="K13" s="6" t="inlineStr">
        <is>
          <t>Priya</t>
        </is>
      </c>
    </row>
    <row r="14" ht="20" customHeight="1">
      <c r="A14" s="3" t="inlineStr">
        <is>
          <t>INV-013</t>
        </is>
      </c>
      <c r="B14" s="3" t="inlineStr">
        <is>
          <t>22 May 2026</t>
        </is>
      </c>
      <c r="C14" s="4" t="inlineStr">
        <is>
          <t>Patel Group of Companies</t>
        </is>
      </c>
      <c r="D14" s="3" t="inlineStr">
        <is>
          <t>24AABCP5678G1Z3</t>
        </is>
      </c>
      <c r="E14" s="4" t="inlineStr">
        <is>
          <t>Transfer Pricing Study</t>
        </is>
      </c>
      <c r="F14" s="5" t="n">
        <v>85000</v>
      </c>
      <c r="G14" s="3" t="n">
        <v>18</v>
      </c>
      <c r="H14" s="5" t="n">
        <v>15300</v>
      </c>
      <c r="I14" s="5" t="n">
        <v>100300</v>
      </c>
      <c r="J14" s="3" t="inlineStr">
        <is>
          <t>Unpaid</t>
        </is>
      </c>
      <c r="K14" s="3" t="inlineStr">
        <is>
          <t>Priya</t>
        </is>
      </c>
    </row>
    <row r="15" ht="20" customHeight="1">
      <c r="A15" s="6" t="inlineStr">
        <is>
          <t>INV-014</t>
        </is>
      </c>
      <c r="B15" s="6" t="inlineStr">
        <is>
          <t>30 May 2026</t>
        </is>
      </c>
      <c r="C15" s="7" t="inlineStr">
        <is>
          <t>Krishnan Exports LLP</t>
        </is>
      </c>
      <c r="D15" s="6" t="inlineStr">
        <is>
          <t>29AABCK2345K1Z8</t>
        </is>
      </c>
      <c r="E15" s="7" t="inlineStr">
        <is>
          <t>GSTR-1 Monthly Return — Apr 2026</t>
        </is>
      </c>
      <c r="F15" s="8" t="n">
        <v>4500</v>
      </c>
      <c r="G15" s="6" t="n">
        <v>18</v>
      </c>
      <c r="H15" s="8" t="n">
        <v>810</v>
      </c>
      <c r="I15" s="8" t="n">
        <v>5310</v>
      </c>
      <c r="J15" s="6" t="inlineStr">
        <is>
          <t>Paid</t>
        </is>
      </c>
      <c r="K15" s="6" t="inlineStr">
        <is>
          <t>Priya</t>
        </is>
      </c>
    </row>
    <row r="16" ht="20" customHeight="1">
      <c r="A16" s="3" t="inlineStr">
        <is>
          <t>INV-015</t>
        </is>
      </c>
      <c r="B16" s="3" t="inlineStr">
        <is>
          <t>03 Jun 2026</t>
        </is>
      </c>
      <c r="C16" s="4" t="inlineStr">
        <is>
          <t>Verma Textiles Ltd</t>
        </is>
      </c>
      <c r="D16" s="3" t="inlineStr">
        <is>
          <t>06AABCV3344C1Z6</t>
        </is>
      </c>
      <c r="E16" s="4" t="inlineStr">
        <is>
          <t>Tax Planning Advisory</t>
        </is>
      </c>
      <c r="F16" s="5" t="n">
        <v>30000</v>
      </c>
      <c r="G16" s="3" t="n">
        <v>18</v>
      </c>
      <c r="H16" s="5" t="n">
        <v>5400</v>
      </c>
      <c r="I16" s="5" t="n">
        <v>35400</v>
      </c>
      <c r="J16" s="3" t="inlineStr">
        <is>
          <t>Overdue</t>
        </is>
      </c>
      <c r="K16" s="3" t="inlineStr">
        <is>
          <t>Priya</t>
        </is>
      </c>
    </row>
    <row r="17" ht="20" customHeight="1">
      <c r="A17" s="6" t="inlineStr">
        <is>
          <t>INV-016</t>
        </is>
      </c>
      <c r="B17" s="6" t="inlineStr">
        <is>
          <t>10 Apr 2026</t>
        </is>
      </c>
      <c r="C17" s="7" t="inlineStr">
        <is>
          <t>State Bank Staff Trust</t>
        </is>
      </c>
      <c r="D17" s="6" t="inlineStr">
        <is>
          <t>27AAATS1234A1Z5</t>
        </is>
      </c>
      <c r="E17" s="7" t="inlineStr">
        <is>
          <t>Statutory Audit &amp; Certification</t>
        </is>
      </c>
      <c r="F17" s="8" t="n">
        <v>125000</v>
      </c>
      <c r="G17" s="6" t="n">
        <v>18</v>
      </c>
      <c r="H17" s="8" t="n">
        <v>22500</v>
      </c>
      <c r="I17" s="8" t="n">
        <v>147500</v>
      </c>
      <c r="J17" s="6" t="inlineStr">
        <is>
          <t>Paid</t>
        </is>
      </c>
      <c r="K17" s="6" t="inlineStr">
        <is>
          <t>Admin</t>
        </is>
      </c>
    </row>
    <row r="18" ht="20" customHeight="1">
      <c r="A18" s="3" t="inlineStr">
        <is>
          <t>INV-017</t>
        </is>
      </c>
      <c r="B18" s="3" t="inlineStr">
        <is>
          <t>22 Apr 2026</t>
        </is>
      </c>
      <c r="C18" s="4" t="inlineStr">
        <is>
          <t>Municipal Corporation MCGM</t>
        </is>
      </c>
      <c r="D18" s="3" t="inlineStr">
        <is>
          <t>27AAACM9876B1Z2</t>
        </is>
      </c>
      <c r="E18" s="4" t="inlineStr">
        <is>
          <t>Compliance Review &amp; Report</t>
        </is>
      </c>
      <c r="F18" s="5" t="n">
        <v>45000</v>
      </c>
      <c r="G18" s="3" t="n">
        <v>18</v>
      </c>
      <c r="H18" s="5" t="n">
        <v>8100</v>
      </c>
      <c r="I18" s="5" t="n">
        <v>53100</v>
      </c>
      <c r="J18" s="3" t="inlineStr">
        <is>
          <t>Unpaid</t>
        </is>
      </c>
      <c r="K18" s="3" t="inlineStr">
        <is>
          <t>Admin</t>
        </is>
      </c>
    </row>
    <row r="19" ht="20" customHeight="1">
      <c r="A19" s="6" t="inlineStr">
        <is>
          <t>INV-018</t>
        </is>
      </c>
      <c r="B19" s="6" t="inlineStr">
        <is>
          <t>08 May 2026</t>
        </is>
      </c>
      <c r="C19" s="7" t="inlineStr">
        <is>
          <t>HDFC Life Insurance Co</t>
        </is>
      </c>
      <c r="D19" s="6" t="inlineStr">
        <is>
          <t>27AABCH2233D1Z9</t>
        </is>
      </c>
      <c r="E19" s="7" t="inlineStr">
        <is>
          <t>Internal Audit — FY 2025-26</t>
        </is>
      </c>
      <c r="F19" s="8" t="n">
        <v>95000</v>
      </c>
      <c r="G19" s="6" t="n">
        <v>18</v>
      </c>
      <c r="H19" s="8" t="n">
        <v>17100</v>
      </c>
      <c r="I19" s="8" t="n">
        <v>112100</v>
      </c>
      <c r="J19" s="6" t="inlineStr">
        <is>
          <t>Paid</t>
        </is>
      </c>
      <c r="K19" s="6" t="inlineStr">
        <is>
          <t>Admin</t>
        </is>
      </c>
    </row>
    <row r="20" ht="20" customHeight="1">
      <c r="A20" s="3" t="inlineStr">
        <is>
          <t>INV-019</t>
        </is>
      </c>
      <c r="B20" s="3" t="inlineStr">
        <is>
          <t>25 May 2026</t>
        </is>
      </c>
      <c r="C20" s="4" t="inlineStr">
        <is>
          <t>Reliance Infrastructure Ltd</t>
        </is>
      </c>
      <c r="D20" s="3" t="inlineStr">
        <is>
          <t>27AABCR5566E1Z7</t>
        </is>
      </c>
      <c r="E20" s="4" t="inlineStr">
        <is>
          <t>Due Diligence Report</t>
        </is>
      </c>
      <c r="F20" s="5" t="n">
        <v>250000</v>
      </c>
      <c r="G20" s="3" t="n">
        <v>18</v>
      </c>
      <c r="H20" s="5" t="n">
        <v>45000</v>
      </c>
      <c r="I20" s="5" t="n">
        <v>295000</v>
      </c>
      <c r="J20" s="3" t="inlineStr">
        <is>
          <t>Unpaid</t>
        </is>
      </c>
      <c r="K20" s="3" t="inlineStr">
        <is>
          <t>Admin</t>
        </is>
      </c>
    </row>
    <row r="21" ht="20" customHeight="1">
      <c r="A21" s="6" t="inlineStr">
        <is>
          <t>INV-020</t>
        </is>
      </c>
      <c r="B21" s="6" t="inlineStr">
        <is>
          <t>02 Jun 2026</t>
        </is>
      </c>
      <c r="C21" s="7" t="inlineStr">
        <is>
          <t>Tata Projects Ltd</t>
        </is>
      </c>
      <c r="D21" s="6" t="inlineStr">
        <is>
          <t>27AABCT7788F1Z4</t>
        </is>
      </c>
      <c r="E21" s="7" t="inlineStr">
        <is>
          <t>Tax Structuring Advisory</t>
        </is>
      </c>
      <c r="F21" s="8" t="n">
        <v>180000</v>
      </c>
      <c r="G21" s="6" t="n">
        <v>18</v>
      </c>
      <c r="H21" s="8" t="n">
        <v>32400</v>
      </c>
      <c r="I21" s="8" t="n">
        <v>212400</v>
      </c>
      <c r="J21" s="6" t="inlineStr">
        <is>
          <t>Overdue</t>
        </is>
      </c>
      <c r="K21" s="6" t="inlineStr">
        <is>
          <t>Admin</t>
        </is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H28"/>
  <sheetViews>
    <sheetView showGridLines="0" workbookViewId="0">
      <pane ySplit="6" topLeftCell="A7" activePane="bottomLeft" state="frozen"/>
      <selection pane="bottomLeft" activeCell="A1" sqref="A1"/>
    </sheetView>
  </sheetViews>
  <sheetFormatPr baseColWidth="8" defaultRowHeight="15"/>
  <cols>
    <col width="3" customWidth="1" min="1" max="1"/>
    <col width="17" customWidth="1" min="2" max="2"/>
    <col width="22" customWidth="1" min="3" max="3"/>
    <col width="12" customWidth="1" min="4" max="4"/>
    <col width="16" customWidth="1" min="5" max="5"/>
    <col width="17" customWidth="1" min="6" max="6"/>
    <col width="3" customWidth="1" min="7" max="7"/>
  </cols>
  <sheetData>
    <row r="1" ht="38" customHeight="1">
      <c r="A1" s="9" t="inlineStr">
        <is>
          <t xml:space="preserve">   Invoice Manager</t>
        </is>
      </c>
    </row>
    <row r="2" ht="20" customHeight="1">
      <c r="A2" s="10" t="inlineStr">
        <is>
          <t xml:space="preserve">   Live view — reads every field from the Database via VLOOKUP, filtered by Row Level Security</t>
        </is>
      </c>
    </row>
    <row r="3" ht="12" customHeight="1"/>
    <row r="4" ht="30" customHeight="1">
      <c r="A4" s="11" t="n"/>
      <c r="B4" s="12" t="inlineStr">
        <is>
          <t>Logged in as:</t>
        </is>
      </c>
      <c r="C4" s="13" t="inlineStr">
        <is>
          <t>Ravi</t>
        </is>
      </c>
      <c r="D4" s="11" t="n"/>
      <c r="E4" s="12" t="inlineStr">
        <is>
          <t>Show invoice:</t>
        </is>
      </c>
      <c r="F4" s="13" t="inlineStr">
        <is>
          <t>INV-001</t>
        </is>
      </c>
      <c r="G4" s="11" t="n"/>
    </row>
    <row r="5" ht="16" customHeight="1">
      <c r="B5" s="14" t="inlineStr">
        <is>
          <t>Change either dropdown. Try opening another CA's invoice while logged in as Ravi.</t>
        </is>
      </c>
    </row>
    <row r="6" ht="12" customHeight="1"/>
    <row r="7" ht="10" customHeight="1">
      <c r="A7" s="15" t="n"/>
      <c r="B7" s="16" t="n"/>
      <c r="C7" s="16" t="n"/>
      <c r="D7" s="16" t="n"/>
      <c r="E7" s="16" t="n"/>
      <c r="F7" s="16" t="n"/>
      <c r="G7" s="15" t="n"/>
      <c r="H7" s="15" t="n"/>
    </row>
    <row r="8" ht="26" customHeight="1">
      <c r="A8" s="15" t="n"/>
      <c r="B8" s="17" t="inlineStr">
        <is>
          <t>Sahinov &amp; Associates</t>
        </is>
      </c>
      <c r="C8" s="18" t="n"/>
      <c r="D8" s="18" t="n"/>
      <c r="E8" s="19" t="inlineStr">
        <is>
          <t>TAX INVOICE</t>
        </is>
      </c>
      <c r="F8" s="20" t="n"/>
      <c r="G8" s="15" t="n"/>
      <c r="H8" s="15" t="n"/>
    </row>
    <row r="9" ht="15" customHeight="1">
      <c r="A9" s="15" t="n"/>
      <c r="B9" s="21" t="inlineStr">
        <is>
          <t>Chartered Accountants</t>
        </is>
      </c>
      <c r="C9" s="22" t="n"/>
      <c r="D9" s="22" t="n"/>
      <c r="E9" s="23" t="n"/>
      <c r="F9" s="24" t="n"/>
      <c r="G9" s="15" t="n"/>
      <c r="H9" s="15" t="n"/>
    </row>
    <row r="10" ht="15" customHeight="1">
      <c r="A10" s="15" t="n"/>
      <c r="B10" s="25" t="inlineStr">
        <is>
          <t>Nariman Point, Mumbai 400021    GSTIN: 27AABCS0000A1Z0</t>
        </is>
      </c>
      <c r="C10" s="22" t="n"/>
      <c r="D10" s="22" t="n"/>
      <c r="E10" s="22" t="n"/>
      <c r="F10" s="26" t="n"/>
      <c r="G10" s="15" t="n"/>
      <c r="H10" s="15" t="n"/>
    </row>
    <row r="11" ht="8" customHeight="1">
      <c r="A11" s="15" t="n"/>
      <c r="B11" s="27" t="n"/>
      <c r="C11" s="23" t="n"/>
      <c r="D11" s="23" t="n"/>
      <c r="E11" s="23" t="n"/>
      <c r="F11" s="24" t="n"/>
      <c r="G11" s="15" t="n"/>
      <c r="H11" s="15" t="n"/>
    </row>
    <row r="12" ht="18" customHeight="1">
      <c r="A12" s="15" t="n"/>
      <c r="B12" s="28" t="inlineStr">
        <is>
          <t>INVOICE NO</t>
        </is>
      </c>
      <c r="C12" s="23" t="n"/>
      <c r="D12" s="23" t="n"/>
      <c r="E12" s="29" t="inlineStr">
        <is>
          <t>INVOICE DATE</t>
        </is>
      </c>
      <c r="F12" s="24" t="n"/>
      <c r="G12" s="15" t="n"/>
      <c r="H12" s="15" t="n"/>
    </row>
    <row r="13" ht="18" customHeight="1">
      <c r="A13" s="15" t="n"/>
      <c r="B13" s="30">
        <f>$F$4</f>
        <v/>
      </c>
      <c r="C13" s="23" t="n"/>
      <c r="D13" s="23" t="n"/>
      <c r="E13" s="31">
        <f>IF(OR(VLOOKUP($F$4,Database!$A:$K,11,FALSE)=$C$4,$C$4="Admin"),VLOOKUP($F$4,Database!$A:$K,2,FALSE),"[ Access Denied by RLS ]")</f>
        <v/>
      </c>
      <c r="F13" s="24" t="n"/>
      <c r="G13" s="15" t="n"/>
      <c r="H13" s="15" t="n"/>
    </row>
    <row r="14" ht="8" customHeight="1">
      <c r="A14" s="15" t="n"/>
      <c r="B14" s="27" t="n"/>
      <c r="C14" s="23" t="n"/>
      <c r="D14" s="23" t="n"/>
      <c r="E14" s="23" t="n"/>
      <c r="F14" s="24" t="n"/>
      <c r="G14" s="15" t="n"/>
      <c r="H14" s="15" t="n"/>
    </row>
    <row r="15" ht="16" customHeight="1">
      <c r="A15" s="15" t="n"/>
      <c r="B15" s="32" t="inlineStr">
        <is>
          <t>BILL TO</t>
        </is>
      </c>
      <c r="C15" s="23" t="n"/>
      <c r="D15" s="23" t="n"/>
      <c r="E15" s="23" t="n"/>
      <c r="F15" s="24" t="n"/>
      <c r="G15" s="15" t="n"/>
      <c r="H15" s="15" t="n"/>
    </row>
    <row r="16" ht="20" customHeight="1">
      <c r="A16" s="15" t="n"/>
      <c r="B16" s="30">
        <f>IF(OR(VLOOKUP($F$4,Database!$A:$K,11,FALSE)=$C$4,$C$4="Admin"),VLOOKUP($F$4,Database!$A:$K,3,FALSE),"[ Access Denied by RLS ]")</f>
        <v/>
      </c>
      <c r="C16" s="22" t="n"/>
      <c r="D16" s="22" t="n"/>
      <c r="E16" s="22" t="n"/>
      <c r="F16" s="26" t="n"/>
      <c r="G16" s="15" t="n"/>
      <c r="H16" s="15" t="n"/>
    </row>
    <row r="17" ht="16" customHeight="1">
      <c r="A17" s="15" t="n"/>
      <c r="B17" s="33">
        <f>IF(OR(VLOOKUP($F$4,Database!$A:$K,11,FALSE)=$C$4,$C$4="Admin"),"GSTIN: "&amp;VLOOKUP($F$4,Database!$A:$K,4,FALSE),"")</f>
        <v/>
      </c>
      <c r="C17" s="22" t="n"/>
      <c r="D17" s="22" t="n"/>
      <c r="E17" s="22" t="n"/>
      <c r="F17" s="26" t="n"/>
      <c r="G17" s="15" t="n"/>
      <c r="H17" s="15" t="n"/>
    </row>
    <row r="18" ht="10" customHeight="1">
      <c r="A18" s="15" t="n"/>
      <c r="B18" s="27" t="n"/>
      <c r="C18" s="23" t="n"/>
      <c r="D18" s="23" t="n"/>
      <c r="E18" s="23" t="n"/>
      <c r="F18" s="24" t="n"/>
      <c r="G18" s="15" t="n"/>
      <c r="H18" s="15" t="n"/>
    </row>
    <row r="19" ht="22" customHeight="1">
      <c r="A19" s="15" t="n"/>
      <c r="B19" s="34" t="inlineStr">
        <is>
          <t>Description</t>
        </is>
      </c>
      <c r="C19" s="22" t="n"/>
      <c r="D19" s="22" t="n"/>
      <c r="E19" s="22" t="n"/>
      <c r="F19" s="35" t="inlineStr">
        <is>
          <t>Amount</t>
        </is>
      </c>
      <c r="G19" s="15" t="n"/>
      <c r="H19" s="15" t="n"/>
    </row>
    <row r="20" ht="40" customHeight="1">
      <c r="A20" s="15" t="n"/>
      <c r="B20" s="36">
        <f>IF(OR(VLOOKUP($F$4,Database!$A:$K,11,FALSE)=$C$4,$C$4="Admin"),VLOOKUP($F$4,Database!$A:$K,5,FALSE),"[ Access Denied by RLS ]")</f>
        <v/>
      </c>
      <c r="C20" s="22" t="n"/>
      <c r="D20" s="22" t="n"/>
      <c r="E20" s="22" t="n"/>
      <c r="F20" s="37">
        <f>IF(OR(VLOOKUP($F$4,Database!$A:$K,11,FALSE)=$C$4,$C$4="Admin"),VLOOKUP($F$4,Database!$A:$K,6,FALSE),"")</f>
        <v/>
      </c>
      <c r="G20" s="15" t="n"/>
      <c r="H20" s="15" t="n"/>
    </row>
    <row r="21" ht="18" customHeight="1">
      <c r="A21" s="15" t="n"/>
      <c r="B21" s="27" t="n"/>
      <c r="C21" s="23" t="n"/>
      <c r="D21" s="23" t="n"/>
      <c r="E21" s="38" t="inlineStr">
        <is>
          <t>Subtotal</t>
        </is>
      </c>
      <c r="F21" s="39">
        <f>IF(OR(VLOOKUP($F$4,Database!$A:$K,11,FALSE)=$C$4,$C$4="Admin"),VLOOKUP($F$4,Database!$A:$K,6,FALSE),"")</f>
        <v/>
      </c>
      <c r="G21" s="15" t="n"/>
      <c r="H21" s="15" t="n"/>
    </row>
    <row r="22" ht="18" customHeight="1">
      <c r="A22" s="15" t="n"/>
      <c r="B22" s="27" t="n"/>
      <c r="C22" s="23" t="n"/>
      <c r="D22" s="23" t="n"/>
      <c r="E22" s="38" t="inlineStr">
        <is>
          <t>CGST (9%)</t>
        </is>
      </c>
      <c r="F22" s="39">
        <f>IF(OR(VLOOKUP($F$4,Database!$A:$K,11,FALSE)=$C$4,$C$4="Admin"),VLOOKUP($F$4,Database!$A:$K,8,FALSE)/2,"")</f>
        <v/>
      </c>
      <c r="G22" s="15" t="n"/>
      <c r="H22" s="15" t="n"/>
    </row>
    <row r="23" ht="18" customHeight="1">
      <c r="A23" s="15" t="n"/>
      <c r="B23" s="27" t="n"/>
      <c r="C23" s="23" t="n"/>
      <c r="D23" s="23" t="n"/>
      <c r="E23" s="38" t="inlineStr">
        <is>
          <t>SGST (9%)</t>
        </is>
      </c>
      <c r="F23" s="39">
        <f>IF(OR(VLOOKUP($F$4,Database!$A:$K,11,FALSE)=$C$4,$C$4="Admin"),VLOOKUP($F$4,Database!$A:$K,8,FALSE)/2,"")</f>
        <v/>
      </c>
      <c r="G23" s="15" t="n"/>
      <c r="H23" s="15" t="n"/>
    </row>
    <row r="24" ht="28" customHeight="1">
      <c r="A24" s="15" t="n"/>
      <c r="B24" s="27" t="n"/>
      <c r="C24" s="23" t="n"/>
      <c r="D24" s="23" t="n"/>
      <c r="E24" s="40" t="inlineStr">
        <is>
          <t>TOTAL DUE</t>
        </is>
      </c>
      <c r="F24" s="41">
        <f>IF(OR(VLOOKUP($F$4,Database!$A:$K,11,FALSE)=$C$4,$C$4="Admin"),VLOOKUP($F$4,Database!$A:$K,9,FALSE),"")</f>
        <v/>
      </c>
      <c r="G24" s="15" t="n"/>
      <c r="H24" s="15" t="n"/>
    </row>
    <row r="25" ht="10" customHeight="1">
      <c r="A25" s="15" t="n"/>
      <c r="B25" s="27" t="n"/>
      <c r="C25" s="23" t="n"/>
      <c r="D25" s="23" t="n"/>
      <c r="E25" s="23" t="n"/>
      <c r="F25" s="24" t="n"/>
      <c r="G25" s="15" t="n"/>
      <c r="H25" s="15" t="n"/>
    </row>
    <row r="26" ht="22" customHeight="1">
      <c r="A26" s="15" t="n"/>
      <c r="B26" s="42" t="inlineStr">
        <is>
          <t>Payment Status:</t>
        </is>
      </c>
      <c r="C26" s="43">
        <f>IF(OR(VLOOKUP($F$4,Database!$A:$K,11,FALSE)=$C$4,$C$4="Admin"),VLOOKUP($F$4,Database!$A:$K,10,FALSE),"[ Access Denied by RLS ]")</f>
        <v/>
      </c>
      <c r="D26" s="44" t="n"/>
      <c r="E26" s="44" t="n"/>
      <c r="F26" s="45" t="n"/>
      <c r="G26" s="15" t="n"/>
      <c r="H26" s="15" t="n"/>
    </row>
    <row r="27">
      <c r="A27" s="15" t="n"/>
      <c r="B27" s="15" t="n"/>
      <c r="C27" s="15" t="n"/>
      <c r="D27" s="15" t="n"/>
      <c r="E27" s="15" t="n"/>
      <c r="F27" s="15" t="n"/>
      <c r="G27" s="15" t="n"/>
      <c r="H27" s="15" t="n"/>
    </row>
    <row r="28" ht="16" customHeight="1">
      <c r="B28" s="14" t="inlineStr">
        <is>
          <t>This invoice stores no data of its own. Edit the Database sheet and watch every field above update.</t>
        </is>
      </c>
    </row>
  </sheetData>
  <mergeCells count="12">
    <mergeCell ref="A1:G1"/>
    <mergeCell ref="B16:F16"/>
    <mergeCell ref="B10:F10"/>
    <mergeCell ref="B8:D8"/>
    <mergeCell ref="B28:F28"/>
    <mergeCell ref="B5:F5"/>
    <mergeCell ref="B9:D9"/>
    <mergeCell ref="A2:G2"/>
    <mergeCell ref="B19:E19"/>
    <mergeCell ref="B20:E20"/>
    <mergeCell ref="B17:F17"/>
    <mergeCell ref="E8:F8"/>
  </mergeCells>
  <conditionalFormatting sqref="C26">
    <cfRule type="expression" priority="1" dxfId="0">
      <formula>EXACT(C26,"Paid")</formula>
    </cfRule>
    <cfRule type="expression" priority="2" dxfId="1">
      <formula>EXACT(C26,"Unpaid")</formula>
    </cfRule>
    <cfRule type="expression" priority="3" dxfId="2">
      <formula>EXACT(C26,"Overdue")</formula>
    </cfRule>
  </conditionalFormatting>
  <dataValidations count="2">
    <dataValidation sqref="C4" showDropDown="0" showInputMessage="0" showErrorMessage="0" allowBlank="0" type="list">
      <formula1>"Ravi,Priya,Admin"</formula1>
    </dataValidation>
    <dataValidation sqref="F4" showDropDown="0" showInputMessage="0" showErrorMessage="0" allowBlank="0" type="list">
      <formula1>=Database!$A$2:$A$21</formula1>
    </dataValidation>
  </dataValidation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H28"/>
  <sheetViews>
    <sheetView showGridLines="0" workbookViewId="0">
      <pane ySplit="6" topLeftCell="A7" activePane="bottomLeft" state="frozen"/>
      <selection pane="bottomLeft" activeCell="A1" sqref="A1"/>
    </sheetView>
  </sheetViews>
  <sheetFormatPr baseColWidth="8" defaultRowHeight="15"/>
  <cols>
    <col width="3" customWidth="1" min="1" max="1"/>
    <col width="17" customWidth="1" min="2" max="2"/>
    <col width="22" customWidth="1" min="3" max="3"/>
    <col width="12" customWidth="1" min="4" max="4"/>
    <col width="16" customWidth="1" min="5" max="5"/>
    <col width="17" customWidth="1" min="6" max="6"/>
    <col width="3" customWidth="1" min="7" max="7"/>
  </cols>
  <sheetData>
    <row r="1" ht="38" customHeight="1">
      <c r="A1" s="9" t="inlineStr">
        <is>
          <t xml:space="preserve">   Invoice Manager  (no backend)</t>
        </is>
      </c>
    </row>
    <row r="2" ht="22" customHeight="1">
      <c r="A2" s="46" t="inlineStr">
        <is>
          <t xml:space="preserve">   NOT CONNECTED TO ANY DATABASE — every value below was typed in by hand.</t>
        </is>
      </c>
    </row>
    <row r="3" ht="20" customHeight="1">
      <c r="A3" s="47" t="inlineStr">
        <is>
          <t xml:space="preserve">   No login, no Row Level Security — anyone who opens this file sees this invoice.</t>
        </is>
      </c>
    </row>
    <row r="4" ht="10" customHeight="1"/>
    <row r="5" ht="18" customHeight="1">
      <c r="B5" s="14" t="inlineStr">
        <is>
          <t>Showing: INV-001 (hardcoded — cannot switch invoices, there is no list to read from)</t>
        </is>
      </c>
    </row>
    <row r="6" ht="12" customHeight="1"/>
    <row r="7" ht="10" customHeight="1">
      <c r="A7" s="15" t="n"/>
      <c r="B7" s="16" t="n"/>
      <c r="C7" s="16" t="n"/>
      <c r="D7" s="16" t="n"/>
      <c r="E7" s="16" t="n"/>
      <c r="F7" s="16" t="n"/>
      <c r="G7" s="15" t="n"/>
      <c r="H7" s="15" t="n"/>
    </row>
    <row r="8" ht="26" customHeight="1">
      <c r="A8" s="15" t="n"/>
      <c r="B8" s="48" t="inlineStr">
        <is>
          <t>Sahinov &amp; Associates</t>
        </is>
      </c>
      <c r="C8" s="49" t="n"/>
      <c r="D8" s="49" t="n"/>
      <c r="E8" s="50" t="inlineStr">
        <is>
          <t>TAX INVOICE</t>
        </is>
      </c>
      <c r="F8" s="51" t="n"/>
      <c r="G8" s="15" t="n"/>
      <c r="H8" s="15" t="n"/>
    </row>
    <row r="9" ht="15" customHeight="1">
      <c r="A9" s="15" t="n"/>
      <c r="B9" s="52" t="inlineStr">
        <is>
          <t>Chartered Accountants</t>
        </is>
      </c>
      <c r="C9" s="22" t="n"/>
      <c r="D9" s="22" t="n"/>
      <c r="E9" s="23" t="n"/>
      <c r="F9" s="53" t="n"/>
      <c r="G9" s="15" t="n"/>
      <c r="H9" s="15" t="n"/>
    </row>
    <row r="10" ht="15" customHeight="1">
      <c r="A10" s="15" t="n"/>
      <c r="B10" s="54" t="inlineStr">
        <is>
          <t>Nariman Point, Mumbai 400021    GSTIN: 27AABCS0000A1Z0</t>
        </is>
      </c>
      <c r="C10" s="22" t="n"/>
      <c r="D10" s="22" t="n"/>
      <c r="E10" s="22" t="n"/>
      <c r="F10" s="55" t="n"/>
      <c r="G10" s="15" t="n"/>
      <c r="H10" s="15" t="n"/>
    </row>
    <row r="11" ht="8" customHeight="1">
      <c r="A11" s="15" t="n"/>
      <c r="B11" s="56" t="n"/>
      <c r="C11" s="23" t="n"/>
      <c r="D11" s="23" t="n"/>
      <c r="E11" s="23" t="n"/>
      <c r="F11" s="53" t="n"/>
      <c r="G11" s="15" t="n"/>
      <c r="H11" s="15" t="n"/>
    </row>
    <row r="12" ht="18" customHeight="1">
      <c r="A12" s="15" t="n"/>
      <c r="B12" s="57" t="inlineStr">
        <is>
          <t>INVOICE NO</t>
        </is>
      </c>
      <c r="C12" s="23" t="n"/>
      <c r="D12" s="23" t="n"/>
      <c r="E12" s="29" t="inlineStr">
        <is>
          <t>INVOICE DATE</t>
        </is>
      </c>
      <c r="F12" s="53" t="n"/>
      <c r="G12" s="15" t="n"/>
      <c r="H12" s="15" t="n"/>
    </row>
    <row r="13" ht="18" customHeight="1">
      <c r="A13" s="15" t="n"/>
      <c r="B13" s="58" t="inlineStr">
        <is>
          <t>INV-001</t>
        </is>
      </c>
      <c r="C13" s="23" t="n"/>
      <c r="D13" s="23" t="n"/>
      <c r="E13" s="31" t="inlineStr">
        <is>
          <t>05 Apr 2026</t>
        </is>
      </c>
      <c r="F13" s="53" t="n"/>
      <c r="G13" s="15" t="n"/>
      <c r="H13" s="15" t="n"/>
    </row>
    <row r="14" ht="8" customHeight="1">
      <c r="A14" s="15" t="n"/>
      <c r="B14" s="56" t="n"/>
      <c r="C14" s="23" t="n"/>
      <c r="D14" s="23" t="n"/>
      <c r="E14" s="23" t="n"/>
      <c r="F14" s="53" t="n"/>
      <c r="G14" s="15" t="n"/>
      <c r="H14" s="15" t="n"/>
    </row>
    <row r="15" ht="16" customHeight="1">
      <c r="A15" s="15" t="n"/>
      <c r="B15" s="59" t="inlineStr">
        <is>
          <t>BILL TO</t>
        </is>
      </c>
      <c r="C15" s="23" t="n"/>
      <c r="D15" s="23" t="n"/>
      <c r="E15" s="23" t="n"/>
      <c r="F15" s="53" t="n"/>
      <c r="G15" s="15" t="n"/>
      <c r="H15" s="15" t="n"/>
    </row>
    <row r="16" ht="20" customHeight="1">
      <c r="A16" s="15" t="n"/>
      <c r="B16" s="58" t="inlineStr">
        <is>
          <t>Mehta Industries Pvt Ltd</t>
        </is>
      </c>
      <c r="C16" s="22" t="n"/>
      <c r="D16" s="22" t="n"/>
      <c r="E16" s="22" t="n"/>
      <c r="F16" s="55" t="n"/>
      <c r="G16" s="15" t="n"/>
      <c r="H16" s="15" t="n"/>
    </row>
    <row r="17" ht="16" customHeight="1">
      <c r="A17" s="15" t="n"/>
      <c r="B17" s="60" t="inlineStr">
        <is>
          <t>GSTIN: 27AABCM1234F1Z5</t>
        </is>
      </c>
      <c r="C17" s="22" t="n"/>
      <c r="D17" s="22" t="n"/>
      <c r="E17" s="22" t="n"/>
      <c r="F17" s="55" t="n"/>
      <c r="G17" s="15" t="n"/>
      <c r="H17" s="15" t="n"/>
    </row>
    <row r="18" ht="10" customHeight="1">
      <c r="A18" s="15" t="n"/>
      <c r="B18" s="56" t="n"/>
      <c r="C18" s="23" t="n"/>
      <c r="D18" s="23" t="n"/>
      <c r="E18" s="23" t="n"/>
      <c r="F18" s="53" t="n"/>
      <c r="G18" s="15" t="n"/>
      <c r="H18" s="15" t="n"/>
    </row>
    <row r="19" ht="22" customHeight="1">
      <c r="A19" s="15" t="n"/>
      <c r="B19" s="61" t="inlineStr">
        <is>
          <t>Description</t>
        </is>
      </c>
      <c r="C19" s="22" t="n"/>
      <c r="D19" s="22" t="n"/>
      <c r="E19" s="22" t="n"/>
      <c r="F19" s="62" t="inlineStr">
        <is>
          <t>Amount</t>
        </is>
      </c>
      <c r="G19" s="15" t="n"/>
      <c r="H19" s="15" t="n"/>
    </row>
    <row r="20" ht="40" customHeight="1">
      <c r="A20" s="15" t="n"/>
      <c r="B20" s="63" t="inlineStr">
        <is>
          <t>Professional Tax Filing — FY 2025-26</t>
        </is>
      </c>
      <c r="C20" s="22" t="n"/>
      <c r="D20" s="22" t="n"/>
      <c r="E20" s="22" t="n"/>
      <c r="F20" s="64" t="n">
        <v>8000</v>
      </c>
      <c r="G20" s="15" t="n"/>
      <c r="H20" s="15" t="n"/>
    </row>
    <row r="21" ht="18" customHeight="1">
      <c r="A21" s="15" t="n"/>
      <c r="B21" s="56" t="n"/>
      <c r="C21" s="23" t="n"/>
      <c r="D21" s="23" t="n"/>
      <c r="E21" s="38" t="inlineStr">
        <is>
          <t>Subtotal</t>
        </is>
      </c>
      <c r="F21" s="65" t="n">
        <v>8000</v>
      </c>
      <c r="G21" s="15" t="n"/>
      <c r="H21" s="15" t="n"/>
    </row>
    <row r="22" ht="18" customHeight="1">
      <c r="A22" s="15" t="n"/>
      <c r="B22" s="56" t="n"/>
      <c r="C22" s="23" t="n"/>
      <c r="D22" s="23" t="n"/>
      <c r="E22" s="38" t="inlineStr">
        <is>
          <t>CGST (9%)</t>
        </is>
      </c>
      <c r="F22" s="65" t="n">
        <v>720</v>
      </c>
      <c r="G22" s="15" t="n"/>
      <c r="H22" s="15" t="n"/>
    </row>
    <row r="23" ht="18" customHeight="1">
      <c r="A23" s="15" t="n"/>
      <c r="B23" s="56" t="n"/>
      <c r="C23" s="23" t="n"/>
      <c r="D23" s="23" t="n"/>
      <c r="E23" s="38" t="inlineStr">
        <is>
          <t>SGST (9%)</t>
        </is>
      </c>
      <c r="F23" s="65" t="n">
        <v>720</v>
      </c>
      <c r="G23" s="15" t="n"/>
      <c r="H23" s="15" t="n"/>
    </row>
    <row r="24" ht="28" customHeight="1">
      <c r="A24" s="15" t="n"/>
      <c r="B24" s="56" t="n"/>
      <c r="C24" s="23" t="n"/>
      <c r="D24" s="23" t="n"/>
      <c r="E24" s="40" t="inlineStr">
        <is>
          <t>TOTAL DUE</t>
        </is>
      </c>
      <c r="F24" s="66" t="n">
        <v>9440</v>
      </c>
      <c r="G24" s="15" t="n"/>
      <c r="H24" s="15" t="n"/>
    </row>
    <row r="25" ht="10" customHeight="1">
      <c r="A25" s="15" t="n"/>
      <c r="B25" s="56" t="n"/>
      <c r="C25" s="23" t="n"/>
      <c r="D25" s="23" t="n"/>
      <c r="E25" s="23" t="n"/>
      <c r="F25" s="53" t="n"/>
      <c r="G25" s="15" t="n"/>
      <c r="H25" s="15" t="n"/>
    </row>
    <row r="26" ht="22" customHeight="1">
      <c r="A26" s="15" t="n"/>
      <c r="B26" s="67" t="inlineStr">
        <is>
          <t>Payment Status:</t>
        </is>
      </c>
      <c r="C26" s="68" t="inlineStr">
        <is>
          <t>Unpaid</t>
        </is>
      </c>
      <c r="D26" s="69" t="n"/>
      <c r="E26" s="69" t="n"/>
      <c r="F26" s="70" t="n"/>
      <c r="G26" s="15" t="n"/>
      <c r="H26" s="15" t="n"/>
    </row>
    <row r="27">
      <c r="A27" s="15" t="n"/>
      <c r="B27" s="15" t="n"/>
      <c r="C27" s="15" t="n"/>
      <c r="D27" s="15" t="n"/>
      <c r="E27" s="15" t="n"/>
      <c r="F27" s="15" t="n"/>
      <c r="G27" s="15" t="n"/>
      <c r="H27" s="15" t="n"/>
    </row>
    <row r="28" ht="30" customHeight="1">
      <c r="B28" s="71" t="inlineStr">
        <is>
          <t>STALE: the Database now shows this invoice as Rs.10,030 and Paid (fee revised, payment received). This hardcoded copy still shows the old Rs.9,440 / Unpaid — and will never update.</t>
        </is>
      </c>
    </row>
  </sheetData>
  <mergeCells count="13">
    <mergeCell ref="A1:G1"/>
    <mergeCell ref="B16:F16"/>
    <mergeCell ref="A3:G3"/>
    <mergeCell ref="B10:F10"/>
    <mergeCell ref="B8:D8"/>
    <mergeCell ref="B28:F28"/>
    <mergeCell ref="B5:F5"/>
    <mergeCell ref="B9:D9"/>
    <mergeCell ref="A2:G2"/>
    <mergeCell ref="B19:E19"/>
    <mergeCell ref="B20:E20"/>
    <mergeCell ref="B17:F17"/>
    <mergeCell ref="E8:F8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2026-06-07T16:59:12Z</dcterms:created>
  <dcterms:modified xmlns:dcterms="http://purl.org/dc/terms/" xmlns:xsi="http://www.w3.org/2001/XMLSchema-instance" xsi:type="dcterms:W3CDTF">2026-06-07T16:59:12Z</dcterms:modified>
</cp:coreProperties>
</file>